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13" documentId="13_ncr:1_{239CF27B-7959-4D70-9BB9-E5DBA0452B74}" xr6:coauthVersionLast="47" xr6:coauthVersionMax="47" xr10:uidLastSave="{79370968-2BCB-4345-8B90-E9BE07B811E9}"/>
  <bookViews>
    <workbookView xWindow="-108" yWindow="-108" windowWidth="23256" windowHeight="12456" tabRatio="963" activeTab="2" xr2:uid="{00000000-000D-0000-FFFF-FFFF00000000}"/>
  </bookViews>
  <sheets>
    <sheet name="大会申込み" sheetId="71" r:id="rId1"/>
    <sheet name="記入要領" sheetId="69" r:id="rId2"/>
    <sheet name="参加組数一覧" sheetId="28" r:id="rId3"/>
    <sheet name="一般男子" sheetId="1" r:id="rId4"/>
    <sheet name="一般女子" sheetId="67" r:id="rId5"/>
    <sheet name="data" sheetId="50" r:id="rId6"/>
  </sheets>
  <definedNames>
    <definedName name="_xlnm._FilterDatabase" localSheetId="5" hidden="1">data!$A$1:$AA$1201</definedName>
    <definedName name="_xlnm.Print_Area" localSheetId="4">一般女子!$A$1:$J$46</definedName>
    <definedName name="_xlnm.Print_Area" localSheetId="3">一般男子!$A$1:$J$46</definedName>
    <definedName name="_xlnm.Print_Area" localSheetId="2">参加組数一覧!$A$1:$F$17</definedName>
  </definedNames>
  <calcPr calcId="191029"/>
</workbook>
</file>

<file path=xl/calcChain.xml><?xml version="1.0" encoding="utf-8"?>
<calcChain xmlns="http://schemas.openxmlformats.org/spreadsheetml/2006/main">
  <c r="A1" i="67" l="1"/>
  <c r="A1" i="1"/>
  <c r="E15" i="28" l="1"/>
  <c r="E14" i="28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16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C8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I8" i="1"/>
  <c r="I4" i="1"/>
  <c r="I3" i="1"/>
  <c r="E10" i="1" l="1"/>
  <c r="I19" i="1"/>
  <c r="E26" i="1"/>
  <c r="E34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I11" i="1"/>
  <c r="C21" i="1"/>
  <c r="C29" i="1"/>
  <c r="I35" i="1"/>
  <c r="D17" i="69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F35" i="67"/>
  <c r="F31" i="67"/>
  <c r="I28" i="67"/>
  <c r="D26" i="67"/>
  <c r="F23" i="67"/>
  <c r="I20" i="67"/>
  <c r="I16" i="67"/>
  <c r="D14" i="67"/>
  <c r="F11" i="67"/>
  <c r="I8" i="67"/>
  <c r="F7" i="67"/>
  <c r="D7" i="67"/>
  <c r="C31" i="67"/>
  <c r="C23" i="67"/>
  <c r="E16" i="67"/>
  <c r="H9" i="67"/>
  <c r="D12" i="67"/>
  <c r="C17" i="69"/>
  <c r="D38" i="67"/>
  <c r="I36" i="67"/>
  <c r="D34" i="67"/>
  <c r="I32" i="67"/>
  <c r="D30" i="67"/>
  <c r="F27" i="67"/>
  <c r="I24" i="67"/>
  <c r="D22" i="67"/>
  <c r="F19" i="67"/>
  <c r="D18" i="67"/>
  <c r="F15" i="67"/>
  <c r="I12" i="67"/>
  <c r="D10" i="67"/>
  <c r="D11" i="67"/>
  <c r="E36" i="67"/>
  <c r="H29" i="67"/>
  <c r="H21" i="67"/>
  <c r="C15" i="67"/>
  <c r="E8" i="67"/>
  <c r="I10" i="67"/>
  <c r="I16" i="69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I13" i="67"/>
  <c r="F8" i="67"/>
  <c r="H33" i="67"/>
  <c r="H25" i="67"/>
  <c r="C19" i="67"/>
  <c r="H13" i="67"/>
  <c r="C7" i="67"/>
  <c r="F9" i="67"/>
  <c r="H16" i="69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F16" i="67"/>
  <c r="D15" i="67"/>
  <c r="F12" i="67"/>
  <c r="I9" i="67"/>
  <c r="C35" i="67"/>
  <c r="E28" i="67"/>
  <c r="E24" i="67"/>
  <c r="H17" i="67"/>
  <c r="C11" i="67"/>
  <c r="F13" i="67"/>
  <c r="I17" i="69"/>
  <c r="F16" i="69"/>
  <c r="H37" i="67"/>
  <c r="E32" i="67"/>
  <c r="C27" i="67"/>
  <c r="E20" i="67"/>
  <c r="E12" i="67"/>
  <c r="D16" i="67"/>
  <c r="H17" i="69"/>
  <c r="E16" i="69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I14" i="67"/>
  <c r="D8" i="67"/>
  <c r="F17" i="69"/>
  <c r="D16" i="69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C20" i="67"/>
  <c r="H18" i="67"/>
  <c r="E17" i="67"/>
  <c r="C16" i="67"/>
  <c r="H14" i="67"/>
  <c r="E13" i="67"/>
  <c r="C12" i="67"/>
  <c r="H10" i="67"/>
  <c r="E9" i="67"/>
  <c r="C8" i="67"/>
  <c r="C16" i="69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E17" i="69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C9" i="1"/>
  <c r="C17" i="1"/>
  <c r="C25" i="1"/>
  <c r="I31" i="1"/>
  <c r="C37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I15" i="1"/>
  <c r="I27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E14" i="1"/>
  <c r="I23" i="1"/>
  <c r="E38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18" i="1"/>
  <c r="E30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C13" i="1"/>
  <c r="E22" i="1"/>
  <c r="C33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6" i="28"/>
</calcChain>
</file>

<file path=xl/sharedStrings.xml><?xml version="1.0" encoding="utf-8"?>
<sst xmlns="http://schemas.openxmlformats.org/spreadsheetml/2006/main" count="145" uniqueCount="108">
  <si>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</si>
  <si>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</si>
  <si>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</si>
  <si>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</si>
  <si>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</si>
  <si>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</si>
  <si>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</si>
  <si>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</si>
  <si>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</si>
  <si>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</si>
  <si>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</si>
  <si>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</si>
  <si>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</si>
  <si>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</si>
  <si>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</si>
  <si>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</si>
  <si>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</si>
  <si>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</si>
  <si>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</si>
  <si>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</si>
  <si>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</si>
  <si>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</si>
  <si>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</si>
  <si>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</si>
  <si>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</si>
  <si>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</si>
  <si>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</si>
  <si>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</si>
  <si>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</si>
  <si>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</si>
  <si>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</si>
  <si>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</si>
  <si>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</si>
  <si>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</si>
  <si>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</si>
  <si>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</si>
  <si>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</si>
  <si>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</si>
  <si>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</si>
  <si>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</si>
  <si>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</si>
  <si>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</si>
  <si>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</si>
  <si>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</si>
  <si>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</si>
  <si>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</si>
  <si>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</si>
  <si>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</si>
  <si>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</si>
  <si>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</si>
  <si>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</si>
  <si>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</si>
  <si>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</si>
  <si>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</si>
  <si>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</si>
  <si>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</si>
  <si>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</si>
  <si>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</si>
  <si>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</si>
  <si>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</si>
  <si>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</si>
  <si>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</si>
  <si>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</si>
  <si>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</si>
  <si>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</si>
  <si>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</si>
  <si>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</si>
  <si>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</si>
  <si>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</si>
  <si>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</si>
  <si>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</si>
  <si>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</si>
  <si>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</si>
  <si>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</si>
  <si>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</si>
  <si>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</si>
  <si>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</si>
  <si>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</si>
  <si>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</si>
  <si>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</si>
  <si>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</si>
  <si>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</si>
  <si>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</si>
  <si>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</si>
  <si>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</si>
  <si>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</si>
  <si>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</si>
  <si>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</si>
  <si>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</si>
  <si>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</si>
  <si>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</si>
  <si>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</si>
  <si>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</si>
  <si>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</si>
  <si>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</si>
  <si>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</si>
  <si>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一般女子</t>
    <rPh sb="0" eb="2">
      <t>イッパン</t>
    </rPh>
    <rPh sb="2" eb="4">
      <t>ジョシ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</si>
  <si>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</si>
  <si>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 xml:space="preserve">     及び添付ファイル名は以下のとおりとしてください。</t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</si>
  <si>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</si>
  <si>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</si>
  <si>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</si>
  <si>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</si>
  <si>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さいたま市総合選手権</t>
    <rPh sb="4" eb="5">
      <t>シ</t>
    </rPh>
    <rPh sb="5" eb="7">
      <t>ソウゴウ</t>
    </rPh>
    <rPh sb="7" eb="10">
      <t>センシュケン</t>
    </rPh>
    <phoneticPr fontId="3"/>
  </si>
  <si>
    <t>さいたま市インドア選手権</t>
    <rPh sb="4" eb="5">
      <t>シ</t>
    </rPh>
    <rPh sb="9" eb="12">
      <t>センシュケン</t>
    </rPh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</si>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</sst>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38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CA6443-8544-441E-936B-4D9AE654F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9B3C-24FB-484B-9465-8092B50DC54A}">
  <dimension ref="A1:G158"/>
  <sheetViews>
    <sheetView topLeftCell="A3" zoomScaleNormal="100" workbookViewId="0">
      <selection activeCell="D7" sqref="D7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51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52</v>
      </c>
    </row>
    <row r="4" spans="1:5" ht="20.25" customHeight="1" x14ac:dyDescent="0.2">
      <c r="B4" s="15" t="s">
        <v>55</v>
      </c>
    </row>
    <row r="5" spans="1:5" ht="20.25" customHeight="1" x14ac:dyDescent="0.2">
      <c r="B5" s="15" t="s">
        <v>56</v>
      </c>
    </row>
    <row r="6" spans="1:5" ht="20.25" customHeight="1" x14ac:dyDescent="0.2">
      <c r="B6" s="15" t="s">
        <v>49</v>
      </c>
    </row>
    <row r="7" spans="1:5" ht="20.25" customHeight="1" x14ac:dyDescent="0.2">
      <c r="C7" s="64" t="s">
        <v>99</v>
      </c>
    </row>
    <row r="8" spans="1:5" ht="20.25" customHeight="1" x14ac:dyDescent="0.2">
      <c r="B8" s="15" t="s">
        <v>50</v>
      </c>
    </row>
    <row r="9" spans="1:5" ht="20.25" customHeight="1" x14ac:dyDescent="0.2">
      <c r="B9" s="15" t="s">
        <v>63</v>
      </c>
    </row>
    <row r="10" spans="1:5" ht="20.25" customHeight="1" x14ac:dyDescent="0.2">
      <c r="B10" s="15" t="s">
        <v>98</v>
      </c>
    </row>
    <row r="11" spans="1:5" ht="20.25" customHeight="1" x14ac:dyDescent="0.2">
      <c r="C11" s="26" t="s">
        <v>57</v>
      </c>
      <c r="D11" s="26" t="s">
        <v>58</v>
      </c>
    </row>
    <row r="12" spans="1:5" ht="20.25" customHeight="1" x14ac:dyDescent="0.2">
      <c r="C12" s="26" t="s">
        <v>59</v>
      </c>
      <c r="D12" s="26" t="s">
        <v>60</v>
      </c>
    </row>
    <row r="13" spans="1:5" ht="20.25" customHeight="1" x14ac:dyDescent="0.2">
      <c r="B13" s="15" t="s">
        <v>64</v>
      </c>
    </row>
    <row r="14" spans="1:5" ht="20.25" customHeight="1" x14ac:dyDescent="0.2">
      <c r="B14" s="15" t="s">
        <v>98</v>
      </c>
    </row>
    <row r="15" spans="1:5" ht="20.25" customHeight="1" x14ac:dyDescent="0.2">
      <c r="C15" s="27" t="s">
        <v>57</v>
      </c>
      <c r="D15" s="27" t="s">
        <v>61</v>
      </c>
    </row>
    <row r="16" spans="1:5" ht="20.25" customHeight="1" x14ac:dyDescent="0.2">
      <c r="C16" s="27" t="s">
        <v>59</v>
      </c>
      <c r="D16" s="27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53</v>
      </c>
    </row>
    <row r="19" spans="1:5" ht="20.25" customHeight="1" x14ac:dyDescent="0.2">
      <c r="A19" s="65"/>
      <c r="B19" s="15" t="s">
        <v>54</v>
      </c>
      <c r="C19" s="66"/>
      <c r="D19" s="66"/>
      <c r="E19" s="66"/>
    </row>
    <row r="20" spans="1:5" ht="20.25" customHeight="1" x14ac:dyDescent="0.2">
      <c r="A20" s="65"/>
      <c r="C20" s="28" t="s">
        <v>39</v>
      </c>
      <c r="D20" s="27" t="s">
        <v>100</v>
      </c>
      <c r="E20" s="66"/>
    </row>
    <row r="21" spans="1:5" ht="20.25" customHeight="1" x14ac:dyDescent="0.2">
      <c r="A21" s="65"/>
      <c r="C21" s="28" t="s">
        <v>40</v>
      </c>
      <c r="D21" s="28" t="s">
        <v>101</v>
      </c>
      <c r="E21" s="66"/>
    </row>
    <row r="22" spans="1:5" ht="20.25" customHeight="1" x14ac:dyDescent="0.2">
      <c r="A22" s="65"/>
      <c r="C22" s="15" t="s">
        <v>65</v>
      </c>
      <c r="D22" s="66"/>
      <c r="E22" s="66"/>
    </row>
    <row r="23" spans="1:5" ht="20.25" customHeight="1" x14ac:dyDescent="0.2">
      <c r="A23" s="67"/>
      <c r="B23" s="68" t="s">
        <v>102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66</v>
      </c>
      <c r="B37" s="65"/>
      <c r="C37" s="66"/>
      <c r="D37" s="66"/>
      <c r="E37" s="66"/>
    </row>
    <row r="38" spans="1:5" ht="20.25" customHeight="1" x14ac:dyDescent="0.2">
      <c r="A38" s="70"/>
      <c r="B38" s="68" t="s">
        <v>67</v>
      </c>
      <c r="C38" s="66"/>
      <c r="D38" s="66"/>
      <c r="E38" s="66"/>
    </row>
    <row r="39" spans="1:5" ht="20.25" customHeight="1" x14ac:dyDescent="0.2">
      <c r="A39" s="71"/>
      <c r="B39" s="68" t="s">
        <v>68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79</v>
      </c>
    </row>
    <row r="3" spans="1:11" ht="19.05" customHeight="1" x14ac:dyDescent="0.2">
      <c r="A3" s="15" t="s">
        <v>84</v>
      </c>
      <c r="B3" s="15"/>
    </row>
    <row r="4" spans="1:11" ht="19.05" customHeight="1" x14ac:dyDescent="0.2">
      <c r="A4" s="15" t="s">
        <v>81</v>
      </c>
      <c r="B4" s="15"/>
    </row>
    <row r="5" spans="1:11" ht="19.05" customHeight="1" x14ac:dyDescent="0.2">
      <c r="A5" s="15" t="s">
        <v>82</v>
      </c>
      <c r="B5" s="15"/>
    </row>
    <row r="6" spans="1:11" ht="19.05" customHeight="1" x14ac:dyDescent="0.2">
      <c r="A6" s="15" t="s">
        <v>85</v>
      </c>
      <c r="B6" s="15"/>
    </row>
    <row r="7" spans="1:11" ht="19.05" customHeight="1" x14ac:dyDescent="0.2">
      <c r="A7" s="15" t="s">
        <v>83</v>
      </c>
      <c r="B7" s="15"/>
    </row>
    <row r="8" spans="1:11" ht="19.05" customHeight="1" x14ac:dyDescent="0.2">
      <c r="A8" s="15" t="s">
        <v>86</v>
      </c>
      <c r="B8" s="15"/>
    </row>
    <row r="10" spans="1:11" ht="18.75" customHeight="1" x14ac:dyDescent="0.2">
      <c r="A10" s="32" t="str">
        <f>"平成２７年度　"&amp;参加組数一覧!B3&amp;"大会　　申込書"</f>
        <v>平成２７年度　大会　　申込書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92" t="s">
        <v>76</v>
      </c>
      <c r="B12" s="94" t="s">
        <v>78</v>
      </c>
      <c r="C12" s="95"/>
      <c r="D12" s="22" t="s">
        <v>71</v>
      </c>
      <c r="E12" s="36">
        <f>参加組数一覧!D5</f>
        <v>0</v>
      </c>
      <c r="F12" s="37"/>
      <c r="G12" s="46" t="s">
        <v>73</v>
      </c>
      <c r="H12" s="41"/>
      <c r="I12" s="38">
        <f>参加組数一覧!D7</f>
        <v>0</v>
      </c>
      <c r="J12" s="39"/>
      <c r="K12" s="35"/>
    </row>
    <row r="13" spans="1:11" ht="18.75" customHeight="1" x14ac:dyDescent="0.2">
      <c r="A13" s="93"/>
      <c r="B13" s="80"/>
      <c r="C13" s="96"/>
      <c r="D13" s="23" t="s">
        <v>72</v>
      </c>
      <c r="E13" s="36">
        <f>参加組数一覧!D6</f>
        <v>0</v>
      </c>
      <c r="F13" s="37"/>
      <c r="G13" s="44" t="s">
        <v>74</v>
      </c>
      <c r="H13" s="45"/>
      <c r="I13" s="43">
        <f>参加組数一覧!D8</f>
        <v>0</v>
      </c>
      <c r="J13" s="42"/>
      <c r="K13" s="35"/>
    </row>
    <row r="14" spans="1:11" ht="18.75" customHeight="1" x14ac:dyDescent="0.2">
      <c r="A14" s="97" t="s">
        <v>77</v>
      </c>
      <c r="B14" s="86" t="s">
        <v>75</v>
      </c>
      <c r="C14" s="99" t="s">
        <v>3</v>
      </c>
      <c r="D14" s="83" t="s">
        <v>4</v>
      </c>
      <c r="E14" s="82" t="s">
        <v>5</v>
      </c>
      <c r="F14" s="84" t="s">
        <v>6</v>
      </c>
      <c r="G14" s="86" t="s">
        <v>69</v>
      </c>
      <c r="H14" s="87" t="s">
        <v>70</v>
      </c>
      <c r="I14" s="89" t="s">
        <v>34</v>
      </c>
      <c r="J14" s="91" t="s">
        <v>1</v>
      </c>
    </row>
    <row r="15" spans="1:11" ht="18.75" customHeight="1" thickBot="1" x14ac:dyDescent="0.25">
      <c r="A15" s="98"/>
      <c r="B15" s="91"/>
      <c r="C15" s="82"/>
      <c r="D15" s="83"/>
      <c r="E15" s="83"/>
      <c r="F15" s="85"/>
      <c r="G15" s="82"/>
      <c r="H15" s="88"/>
      <c r="I15" s="90"/>
      <c r="J15" s="82"/>
    </row>
    <row r="16" spans="1:11" ht="18.75" customHeight="1" x14ac:dyDescent="0.2">
      <c r="A16" s="80">
        <v>1</v>
      </c>
      <c r="B16" s="58">
        <v>11782209</v>
      </c>
      <c r="C16" s="56" t="e">
        <f>IF(B16="","",VLOOKUP(B16,data!$A$2:$AA$1201,2,FALSE))</f>
        <v>#N/A</v>
      </c>
      <c r="D16" s="48" t="e">
        <f>IF(B16="","",VLOOKUP(B16,data!$A$2:$AA$1201,11,FALSE))</f>
        <v>#N/A</v>
      </c>
      <c r="E16" s="7" t="e">
        <f>IF(B16="","",DATEDIF(VLOOKUP(B16,data!$A$2:$AA$1201,9,FALSE),参加組数一覧!$H$1,"y"))</f>
        <v>#N/A</v>
      </c>
      <c r="F16" s="8" t="e">
        <f>IF(B16="","",VLOOKUP(B16,data!$A$2:$AA$1201,9,FALSE))</f>
        <v>#N/A</v>
      </c>
      <c r="G16" s="49"/>
      <c r="H16" s="50" t="e">
        <f>IF(B16="","",IF(VLOOKUP(B16,data!$A$2:$AA$1201,16,FALSE)="","",VLOOKUP(B16,data!$A$2:$AA$1201,16,FALSE)))</f>
        <v>#N/A</v>
      </c>
      <c r="I16" s="51" t="e">
        <f>IF(B16="","",VLOOKUP(B16,data!$A$2:$AA$1201,24,FALSE))</f>
        <v>#N/A</v>
      </c>
      <c r="J16" s="9"/>
    </row>
    <row r="17" spans="1:10" ht="18.75" customHeight="1" x14ac:dyDescent="0.2">
      <c r="A17" s="81"/>
      <c r="B17" s="59">
        <v>11317098</v>
      </c>
      <c r="C17" s="57" t="e">
        <f>IF(B17="","",VLOOKUP(B17,data!$A$2:$AA$1201,2,FALSE))</f>
        <v>#N/A</v>
      </c>
      <c r="D17" s="52" t="e">
        <f>IF(B17="","",VLOOKUP(B17,data!$A$2:$AA$1201,11,FALSE))</f>
        <v>#N/A</v>
      </c>
      <c r="E17" s="11" t="e">
        <f>IF(B17="","",DATEDIF(VLOOKUP(B17,data!$A$2:$AA$1201,9,FALSE),参加組数一覧!$H$1,"y"))</f>
        <v>#N/A</v>
      </c>
      <c r="F17" s="12" t="e">
        <f>IF(B17="","",VLOOKUP(B17,data!$A$2:$AA$1201,9,FALSE))</f>
        <v>#N/A</v>
      </c>
      <c r="G17" s="53"/>
      <c r="H17" s="54" t="e">
        <f>IF(B17="","",IF(VLOOKUP(B17,data!$A$2:$AA$1201,16,FALSE)="","",VLOOKUP(B17,data!$A$2:$AA$1201,16,FALSE)))</f>
        <v>#N/A</v>
      </c>
      <c r="I17" s="55" t="e">
        <f>IF(B17="","",VLOOKUP(B17,data!$A$2:$AA$1201,24,FALSE))</f>
        <v>#N/A</v>
      </c>
      <c r="J17" s="13"/>
    </row>
    <row r="18" spans="1:10" ht="18.75" customHeight="1" x14ac:dyDescent="0.2">
      <c r="A18" s="81">
        <v>2</v>
      </c>
      <c r="B18" s="60"/>
      <c r="C18" s="56" t="str">
        <f>IF(B18="","",VLOOKUP(B18,data!$A$2:$AA$1201,2,FALSE))</f>
        <v/>
      </c>
      <c r="D18" s="48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9"/>
      <c r="H18" s="50" t="str">
        <f>IF(B18="","",IF(VLOOKUP(B18,data!$A$2:$AA$1201,16,FALSE)="","",VLOOKUP(B18,data!$A$2:$AA$1201,16,FALSE)))</f>
        <v/>
      </c>
      <c r="I18" s="51" t="str">
        <f>IF(B18="","",VLOOKUP(B18,data!$A$2:$AA$1201,24,FALSE))</f>
        <v/>
      </c>
      <c r="J18" s="9"/>
    </row>
    <row r="19" spans="1:10" ht="18.75" customHeight="1" thickBot="1" x14ac:dyDescent="0.25">
      <c r="A19" s="81"/>
      <c r="B19" s="61"/>
      <c r="C19" s="57" t="str">
        <f>IF(B19="","",VLOOKUP(B19,data!$A$2:$AA$1201,2,FALSE))</f>
        <v/>
      </c>
      <c r="D19" s="52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3"/>
      <c r="H19" s="54" t="str">
        <f>IF(B19="","",IF(VLOOKUP(B19,data!$A$2:$AA$1201,16,FALSE)="","",VLOOKUP(B19,data!$A$2:$AA$1201,16,FALSE)))</f>
        <v/>
      </c>
      <c r="I19" s="55" t="str">
        <f>IF(B19="","",VLOOKUP(B19,data!$A$2:$AA$1201,24,FALSE))</f>
        <v/>
      </c>
      <c r="J19" s="13"/>
    </row>
    <row r="21" spans="1:10" ht="19.05" customHeight="1" x14ac:dyDescent="0.2">
      <c r="A21" s="62" t="s">
        <v>80</v>
      </c>
    </row>
    <row r="22" spans="1:10" ht="19.05" customHeight="1" x14ac:dyDescent="0.2">
      <c r="A22" s="62"/>
    </row>
    <row r="23" spans="1:10" ht="19.05" customHeight="1" x14ac:dyDescent="0.2">
      <c r="A23" s="15" t="s">
        <v>87</v>
      </c>
    </row>
    <row r="24" spans="1:10" ht="19.05" customHeight="1" x14ac:dyDescent="0.2">
      <c r="A24" s="15" t="s">
        <v>88</v>
      </c>
    </row>
    <row r="25" spans="1:10" ht="19.05" customHeight="1" x14ac:dyDescent="0.2">
      <c r="A25" s="15" t="s">
        <v>89</v>
      </c>
    </row>
    <row r="26" spans="1:10" ht="19.05" customHeight="1" x14ac:dyDescent="0.2">
      <c r="A26" s="15" t="s">
        <v>90</v>
      </c>
    </row>
    <row r="27" spans="1:10" ht="19.05" customHeight="1" x14ac:dyDescent="0.2">
      <c r="A27" s="15"/>
    </row>
    <row r="44" spans="1:1" ht="19.05" customHeight="1" x14ac:dyDescent="0.2">
      <c r="A44" s="62" t="s">
        <v>91</v>
      </c>
    </row>
    <row r="46" spans="1:1" ht="19.05" customHeight="1" x14ac:dyDescent="0.2">
      <c r="A46" s="15" t="s">
        <v>92</v>
      </c>
    </row>
    <row r="47" spans="1:1" ht="19.05" customHeight="1" x14ac:dyDescent="0.2">
      <c r="A47" s="15" t="s">
        <v>93</v>
      </c>
    </row>
    <row r="48" spans="1:1" ht="19.05" customHeight="1" x14ac:dyDescent="0.2">
      <c r="A48" s="63" t="s">
        <v>94</v>
      </c>
    </row>
    <row r="49" spans="1:1" ht="19.05" customHeight="1" x14ac:dyDescent="0.2">
      <c r="A49" s="63" t="s">
        <v>95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tabSelected="1" zoomScale="85" zoomScaleNormal="100" workbookViewId="0">
      <selection activeCell="B3" sqref="B3:E3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0" width="0" style="1" hidden="1" customWidth="1"/>
    <col min="11" max="16384" width="9" style="1"/>
  </cols>
  <sheetData>
    <row r="1" spans="1:10" ht="14.4" x14ac:dyDescent="0.2">
      <c r="A1" s="77" t="s">
        <v>47</v>
      </c>
      <c r="B1" s="77"/>
      <c r="C1" s="77"/>
      <c r="D1" s="20"/>
      <c r="E1" s="100" t="s">
        <v>105</v>
      </c>
      <c r="F1" s="101"/>
      <c r="H1" s="78">
        <v>45383</v>
      </c>
      <c r="I1" s="1" t="s">
        <v>103</v>
      </c>
      <c r="J1" s="1" t="s">
        <v>104</v>
      </c>
    </row>
    <row r="2" spans="1:10" ht="30" customHeight="1" x14ac:dyDescent="0.2">
      <c r="A2" s="114" t="s">
        <v>106</v>
      </c>
      <c r="B2" s="114"/>
      <c r="C2" s="114"/>
      <c r="D2" s="114"/>
      <c r="E2" s="114"/>
      <c r="F2" s="114"/>
      <c r="G2" s="2"/>
      <c r="H2" s="79" t="s">
        <v>107</v>
      </c>
    </row>
    <row r="3" spans="1:10" ht="30" customHeight="1" thickBot="1" x14ac:dyDescent="0.25">
      <c r="A3" s="17" t="s">
        <v>35</v>
      </c>
      <c r="B3" s="115"/>
      <c r="C3" s="115"/>
      <c r="D3" s="115"/>
      <c r="E3" s="115"/>
      <c r="F3" s="18" t="s">
        <v>36</v>
      </c>
      <c r="G3" s="2"/>
      <c r="H3" s="2"/>
    </row>
    <row r="4" spans="1:10" ht="22.5" customHeight="1" thickTop="1" thickBot="1" x14ac:dyDescent="0.25">
      <c r="C4" s="19"/>
      <c r="D4" s="116"/>
      <c r="E4" s="117"/>
      <c r="F4" s="20"/>
    </row>
    <row r="5" spans="1:10" ht="22.5" customHeight="1" thickTop="1" thickBot="1" x14ac:dyDescent="0.25">
      <c r="B5" s="19"/>
      <c r="C5" s="19" t="s">
        <v>37</v>
      </c>
      <c r="D5" s="118"/>
      <c r="E5" s="117"/>
      <c r="F5" s="20"/>
    </row>
    <row r="6" spans="1:10" ht="22.5" customHeight="1" thickTop="1" thickBot="1" x14ac:dyDescent="0.25">
      <c r="C6" s="19" t="s">
        <v>48</v>
      </c>
      <c r="D6" s="118"/>
      <c r="E6" s="117"/>
      <c r="F6" s="20"/>
    </row>
    <row r="7" spans="1:10" ht="22.5" customHeight="1" thickTop="1" thickBot="1" x14ac:dyDescent="0.25">
      <c r="C7" s="19" t="s">
        <v>38</v>
      </c>
      <c r="D7" s="122"/>
      <c r="E7" s="117"/>
      <c r="F7" s="20"/>
    </row>
    <row r="8" spans="1:10" ht="22.5" customHeight="1" thickTop="1" thickBot="1" x14ac:dyDescent="0.25">
      <c r="C8" s="19" t="s">
        <v>7</v>
      </c>
      <c r="D8" s="125"/>
      <c r="E8" s="126"/>
      <c r="F8" s="20"/>
    </row>
    <row r="9" spans="1:10" ht="15" thickTop="1" x14ac:dyDescent="0.2">
      <c r="A9" s="119" t="s">
        <v>8</v>
      </c>
      <c r="B9" s="119"/>
      <c r="C9" s="119"/>
      <c r="D9" s="119"/>
      <c r="E9" s="119"/>
      <c r="F9" s="119"/>
    </row>
    <row r="10" spans="1:10" ht="12" customHeight="1" x14ac:dyDescent="0.2">
      <c r="F10" s="2"/>
      <c r="G10" s="2"/>
    </row>
    <row r="11" spans="1:10" ht="27" customHeight="1" x14ac:dyDescent="0.2">
      <c r="A11" s="106" t="s">
        <v>44</v>
      </c>
      <c r="B11" s="107"/>
      <c r="C11" s="123" t="s">
        <v>42</v>
      </c>
      <c r="D11" s="124"/>
      <c r="E11" s="106" t="s">
        <v>45</v>
      </c>
      <c r="F11" s="107"/>
    </row>
    <row r="12" spans="1:10" ht="13.2" x14ac:dyDescent="0.2">
      <c r="A12" s="108"/>
      <c r="B12" s="109"/>
      <c r="C12" s="120" t="s">
        <v>46</v>
      </c>
      <c r="D12" s="121"/>
      <c r="E12" s="108"/>
      <c r="F12" s="109"/>
    </row>
    <row r="13" spans="1:10" ht="13.2" x14ac:dyDescent="0.2">
      <c r="A13" s="110"/>
      <c r="B13" s="111"/>
      <c r="C13" s="21" t="s">
        <v>43</v>
      </c>
      <c r="D13" s="21" t="s">
        <v>41</v>
      </c>
      <c r="E13" s="110"/>
      <c r="F13" s="111"/>
    </row>
    <row r="14" spans="1:10" ht="27" customHeight="1" x14ac:dyDescent="0.2">
      <c r="A14" s="112" t="s">
        <v>78</v>
      </c>
      <c r="B14" s="112"/>
      <c r="C14" s="14"/>
      <c r="D14" s="14"/>
      <c r="E14" s="103">
        <f>C14*3000+D14*4500</f>
        <v>0</v>
      </c>
      <c r="F14" s="103"/>
    </row>
    <row r="15" spans="1:10" ht="27" customHeight="1" x14ac:dyDescent="0.2">
      <c r="A15" s="112" t="s">
        <v>96</v>
      </c>
      <c r="B15" s="112"/>
      <c r="C15" s="14"/>
      <c r="D15" s="14"/>
      <c r="E15" s="103">
        <f>C15*3000+D15*4500</f>
        <v>0</v>
      </c>
      <c r="F15" s="103"/>
    </row>
    <row r="16" spans="1:10" ht="27" customHeight="1" x14ac:dyDescent="0.2">
      <c r="A16" s="104" t="s">
        <v>0</v>
      </c>
      <c r="B16" s="104"/>
      <c r="C16" s="105">
        <f>SUM(C14:D15)</f>
        <v>0</v>
      </c>
      <c r="D16" s="105"/>
      <c r="E16" s="103">
        <f>SUM(E14:F15)</f>
        <v>0</v>
      </c>
      <c r="F16" s="103"/>
    </row>
    <row r="17" spans="1:6" ht="27" customHeight="1" x14ac:dyDescent="0.2">
      <c r="B17" s="113" t="s">
        <v>97</v>
      </c>
      <c r="C17" s="113"/>
      <c r="D17" s="113"/>
      <c r="E17" s="113"/>
      <c r="F17" s="113"/>
    </row>
    <row r="18" spans="1:6" ht="30" customHeight="1" x14ac:dyDescent="0.2">
      <c r="A18" s="102"/>
      <c r="B18" s="102"/>
      <c r="C18" s="102"/>
      <c r="D18" s="102"/>
      <c r="E18" s="102"/>
      <c r="F18" s="102"/>
    </row>
  </sheetData>
  <mergeCells count="22">
    <mergeCell ref="A9:F9"/>
    <mergeCell ref="C12:D12"/>
    <mergeCell ref="D6:E6"/>
    <mergeCell ref="D7:E7"/>
    <mergeCell ref="C11:D11"/>
    <mergeCell ref="D8:E8"/>
    <mergeCell ref="E1:F1"/>
    <mergeCell ref="A18:F18"/>
    <mergeCell ref="E15:F15"/>
    <mergeCell ref="A16:B16"/>
    <mergeCell ref="C16:D16"/>
    <mergeCell ref="E16:F16"/>
    <mergeCell ref="E11:F13"/>
    <mergeCell ref="E14:F14"/>
    <mergeCell ref="A14:B14"/>
    <mergeCell ref="A15:B15"/>
    <mergeCell ref="B17:F17"/>
    <mergeCell ref="A2:F2"/>
    <mergeCell ref="B3:E3"/>
    <mergeCell ref="A11:B13"/>
    <mergeCell ref="D4:E4"/>
    <mergeCell ref="D5:E5"/>
  </mergeCells>
  <phoneticPr fontId="3"/>
  <dataValidations count="1">
    <dataValidation type="list" allowBlank="1" showInputMessage="1" sqref="B3:E3" xr:uid="{B98EA485-1E41-4053-8AE2-9925238629F1}">
      <formula1>$I$1:$J$1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92" t="s">
        <v>76</v>
      </c>
      <c r="B3" s="94" t="s">
        <v>78</v>
      </c>
      <c r="C3" s="95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93"/>
      <c r="B4" s="80"/>
      <c r="C4" s="96"/>
      <c r="D4" s="23" t="s">
        <v>72</v>
      </c>
      <c r="E4" s="36">
        <f>参加組数一覧!D6</f>
        <v>0</v>
      </c>
      <c r="F4" s="37"/>
      <c r="G4" s="44" t="s">
        <v>74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7" t="s">
        <v>77</v>
      </c>
      <c r="B5" s="86" t="s">
        <v>75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69</v>
      </c>
      <c r="H5" s="87" t="s">
        <v>70</v>
      </c>
      <c r="I5" s="89" t="s">
        <v>34</v>
      </c>
      <c r="J5" s="91" t="s">
        <v>1</v>
      </c>
    </row>
    <row r="6" spans="1:11" ht="19.05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7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7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7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8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7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7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7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8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7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7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7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8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7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7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7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8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7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7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7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8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7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7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7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8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7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7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7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8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7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7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7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8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7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7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7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8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7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7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7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92" t="s">
        <v>76</v>
      </c>
      <c r="B3" s="94" t="s">
        <v>96</v>
      </c>
      <c r="C3" s="95"/>
      <c r="D3" s="22" t="s">
        <v>71</v>
      </c>
      <c r="E3" s="36">
        <f>参加組数一覧!D5</f>
        <v>0</v>
      </c>
      <c r="F3" s="37"/>
      <c r="G3" s="46" t="s">
        <v>73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93"/>
      <c r="B4" s="80"/>
      <c r="C4" s="96"/>
      <c r="D4" s="23" t="s">
        <v>72</v>
      </c>
      <c r="E4" s="36">
        <f>参加組数一覧!D6</f>
        <v>0</v>
      </c>
      <c r="F4" s="37"/>
      <c r="G4" s="44" t="s">
        <v>74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7" t="s">
        <v>77</v>
      </c>
      <c r="B5" s="86" t="s">
        <v>75</v>
      </c>
      <c r="C5" s="99" t="s">
        <v>3</v>
      </c>
      <c r="D5" s="83" t="s">
        <v>4</v>
      </c>
      <c r="E5" s="82" t="s">
        <v>5</v>
      </c>
      <c r="F5" s="84" t="s">
        <v>6</v>
      </c>
      <c r="G5" s="86" t="s">
        <v>69</v>
      </c>
      <c r="H5" s="87" t="s">
        <v>70</v>
      </c>
      <c r="I5" s="89" t="s">
        <v>34</v>
      </c>
      <c r="J5" s="91" t="s">
        <v>1</v>
      </c>
    </row>
    <row r="6" spans="1:11" ht="19.05" customHeight="1" x14ac:dyDescent="0.2">
      <c r="A6" s="98"/>
      <c r="B6" s="82"/>
      <c r="C6" s="82"/>
      <c r="D6" s="83"/>
      <c r="E6" s="83"/>
      <c r="F6" s="85"/>
      <c r="G6" s="82"/>
      <c r="H6" s="88"/>
      <c r="I6" s="90"/>
      <c r="J6" s="82"/>
    </row>
    <row r="7" spans="1:11" ht="16.5" customHeight="1" x14ac:dyDescent="0.2">
      <c r="A7" s="128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7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7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7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8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7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7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7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8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7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7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7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8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7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7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7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8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7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7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7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8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7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7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7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8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7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7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7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8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7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7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7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8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7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7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7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8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7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7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7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11</v>
      </c>
      <c r="B1" s="5" t="s">
        <v>2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15" t="s">
        <v>9</v>
      </c>
      <c r="K1" s="15" t="s">
        <v>10</v>
      </c>
      <c r="L1" s="15" t="s">
        <v>18</v>
      </c>
      <c r="M1" s="15" t="s">
        <v>19</v>
      </c>
      <c r="N1" s="15" t="s">
        <v>20</v>
      </c>
      <c r="O1" s="15" t="s">
        <v>21</v>
      </c>
      <c r="P1" s="15" t="s">
        <v>22</v>
      </c>
      <c r="Q1" s="15" t="s">
        <v>23</v>
      </c>
      <c r="R1" s="15" t="s">
        <v>24</v>
      </c>
      <c r="S1" s="15" t="s">
        <v>25</v>
      </c>
      <c r="T1" s="15" t="s">
        <v>26</v>
      </c>
      <c r="U1" s="15" t="s">
        <v>27</v>
      </c>
      <c r="V1" s="15" t="s">
        <v>28</v>
      </c>
      <c r="W1" s="15" t="s">
        <v>29</v>
      </c>
      <c r="X1" s="15" t="s">
        <v>30</v>
      </c>
      <c r="Y1" s="15" t="s">
        <v>31</v>
      </c>
      <c r="Z1" s="15" t="s">
        <v>32</v>
      </c>
      <c r="AA1" s="15" t="s">
        <v>33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大会申込み</vt:lpstr>
      <vt:lpstr>記入要領</vt:lpstr>
      <vt:lpstr>参加組数一覧</vt:lpstr>
      <vt:lpstr>一般男子</vt:lpstr>
      <vt:lpstr>一般女子</vt:lpstr>
      <vt:lpstr>data</vt:lpstr>
      <vt:lpstr>一般女子!Print_Area</vt:lpstr>
      <vt:lpstr>一般男子!Print_Area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2015-07-06T15:59:42Z</cp:lastPrinted>
  <dcterms:created xsi:type="dcterms:W3CDTF">2000-04-12T03:42:47Z</dcterms:created>
  <dcterms:modified xsi:type="dcterms:W3CDTF">2024-04-17T13:20:53Z</dcterms:modified>
</cp:coreProperties>
</file>